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Sheet1" sheetId="2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2"/>
  <c r="B9"/>
  <c r="B13" s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5"/>
  <c r="B7"/>
  <c r="B15" l="1"/>
  <c r="I5" s="1"/>
  <c r="J5" s="1"/>
  <c r="I13" l="1"/>
  <c r="K13" s="1"/>
  <c r="I12"/>
  <c r="J12" s="1"/>
  <c r="I9"/>
  <c r="J9" s="1"/>
  <c r="I8"/>
  <c r="J8" s="1"/>
  <c r="I24"/>
  <c r="J24" s="1"/>
  <c r="I19"/>
  <c r="J19" s="1"/>
  <c r="I14"/>
  <c r="K14" s="1"/>
  <c r="I18"/>
  <c r="K18" s="1"/>
  <c r="I7"/>
  <c r="J7" s="1"/>
  <c r="I10"/>
  <c r="K10" s="1"/>
  <c r="I21"/>
  <c r="K21" s="1"/>
  <c r="I20"/>
  <c r="J20" s="1"/>
  <c r="I15"/>
  <c r="J15" s="1"/>
  <c r="K5"/>
  <c r="I22"/>
  <c r="I23"/>
  <c r="J23" s="1"/>
  <c r="I17"/>
  <c r="J17" s="1"/>
  <c r="I16"/>
  <c r="K16" s="1"/>
  <c r="I11"/>
  <c r="K11" s="1"/>
  <c r="I6"/>
  <c r="K6" s="1"/>
  <c r="J10"/>
  <c r="K12"/>
  <c r="J11" l="1"/>
  <c r="K8"/>
  <c r="J6"/>
  <c r="K20"/>
  <c r="K23"/>
  <c r="J18"/>
  <c r="K15"/>
  <c r="K24"/>
  <c r="J13"/>
  <c r="K17"/>
  <c r="K7"/>
  <c r="J16"/>
  <c r="K19"/>
  <c r="K22"/>
  <c r="J22"/>
  <c r="J21"/>
  <c r="K9"/>
  <c r="J14"/>
</calcChain>
</file>

<file path=xl/sharedStrings.xml><?xml version="1.0" encoding="utf-8"?>
<sst xmlns="http://schemas.openxmlformats.org/spreadsheetml/2006/main" count="16" uniqueCount="15">
  <si>
    <t>Data given</t>
  </si>
  <si>
    <t>Sample Size</t>
  </si>
  <si>
    <t>Total lots (k)</t>
  </si>
  <si>
    <r>
      <t>Sum of sample sizes (</t>
    </r>
    <r>
      <rPr>
        <sz val="11"/>
        <color theme="1"/>
        <rFont val="Calibri"/>
        <family val="2"/>
      </rPr>
      <t>Σn)</t>
    </r>
  </si>
  <si>
    <r>
      <t>n</t>
    </r>
    <r>
      <rPr>
        <sz val="11"/>
        <color theme="1"/>
        <rFont val="Calibri"/>
        <family val="2"/>
      </rPr>
      <t>̅</t>
    </r>
  </si>
  <si>
    <t>Lot</t>
  </si>
  <si>
    <t>How to determine what chart to use?</t>
  </si>
  <si>
    <r>
      <t>u</t>
    </r>
    <r>
      <rPr>
        <sz val="11"/>
        <color theme="1"/>
        <rFont val="Calibri"/>
        <family val="2"/>
      </rPr>
      <t>̅</t>
    </r>
  </si>
  <si>
    <t>Sum of defects in the sample</t>
  </si>
  <si>
    <t>Number of defects in the sample (c)</t>
  </si>
  <si>
    <t>u=c/n</t>
  </si>
  <si>
    <t>Count data and number of defects per unit -use u-chart</t>
  </si>
  <si>
    <t>UCL_u =u̅+3√(u̅/n)</t>
  </si>
  <si>
    <t>LCL_u =u̅-3√(u̅/n)</t>
  </si>
  <si>
    <t xml:space="preserve">A motorbike manufacturer collected the number of defects identified in the final inspection stage for 20 days. Based on the given data, the supervisor wants to know the quality level using a control chart for defects per motorbike and determine the process in statistical control? </t>
  </si>
</sst>
</file>

<file path=xl/styles.xml><?xml version="1.0" encoding="utf-8"?>
<styleSheet xmlns="http://schemas.openxmlformats.org/spreadsheetml/2006/main">
  <numFmts count="3">
    <numFmt numFmtId="164" formatCode="0.000000"/>
    <numFmt numFmtId="165" formatCode="0.00000"/>
    <numFmt numFmtId="166" formatCode="0.0000"/>
  </numFmts>
  <fonts count="8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9" fontId="7" fillId="0" borderId="0" applyFont="0" applyFill="0" applyBorder="0" applyAlignment="0" applyProtection="0"/>
  </cellStyleXfs>
  <cellXfs count="27">
    <xf numFmtId="0" fontId="0" fillId="0" borderId="0" xfId="0"/>
    <xf numFmtId="0" fontId="0" fillId="5" borderId="0" xfId="0" applyFill="1"/>
    <xf numFmtId="0" fontId="0" fillId="5" borderId="0" xfId="0" applyFill="1" applyBorder="1"/>
    <xf numFmtId="0" fontId="4" fillId="5" borderId="0" xfId="0" applyFont="1" applyFill="1"/>
    <xf numFmtId="0" fontId="5" fillId="5" borderId="0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5" borderId="0" xfId="0" applyFill="1" applyAlignment="1">
      <alignment wrapText="1"/>
    </xf>
    <xf numFmtId="0" fontId="1" fillId="5" borderId="0" xfId="1" applyFill="1" applyAlignment="1">
      <alignment wrapText="1"/>
    </xf>
    <xf numFmtId="0" fontId="0" fillId="5" borderId="0" xfId="1" applyFont="1" applyFill="1" applyAlignment="1">
      <alignment wrapText="1"/>
    </xf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3" fillId="6" borderId="1" xfId="3" applyFill="1"/>
    <xf numFmtId="0" fontId="4" fillId="5" borderId="0" xfId="0" applyFont="1" applyFill="1" applyBorder="1"/>
    <xf numFmtId="2" fontId="3" fillId="5" borderId="0" xfId="3" applyNumberFormat="1" applyFill="1" applyBorder="1"/>
    <xf numFmtId="10" fontId="0" fillId="5" borderId="0" xfId="4" applyNumberFormat="1" applyFont="1" applyFill="1"/>
    <xf numFmtId="165" fontId="0" fillId="5" borderId="2" xfId="4" applyNumberFormat="1" applyFont="1" applyFill="1" applyBorder="1" applyAlignment="1">
      <alignment horizontal="center"/>
    </xf>
    <xf numFmtId="165" fontId="0" fillId="5" borderId="2" xfId="0" applyNumberFormat="1" applyFill="1" applyBorder="1" applyAlignment="1">
      <alignment horizontal="center"/>
    </xf>
    <xf numFmtId="166" fontId="0" fillId="5" borderId="2" xfId="0" applyNumberFormat="1" applyFill="1" applyBorder="1" applyAlignment="1">
      <alignment horizontal="center"/>
    </xf>
    <xf numFmtId="164" fontId="0" fillId="5" borderId="0" xfId="0" applyNumberFormat="1" applyFill="1"/>
    <xf numFmtId="0" fontId="0" fillId="0" borderId="0" xfId="0" applyFill="1" applyBorder="1"/>
    <xf numFmtId="166" fontId="3" fillId="6" borderId="1" xfId="3" applyNumberFormat="1" applyFill="1"/>
    <xf numFmtId="0" fontId="0" fillId="5" borderId="0" xfId="0" applyFill="1" applyAlignment="1">
      <alignment vertical="center" wrapText="1"/>
    </xf>
    <xf numFmtId="0" fontId="2" fillId="5" borderId="0" xfId="2" applyFill="1" applyAlignment="1">
      <alignment wrapText="1"/>
    </xf>
    <xf numFmtId="0" fontId="2" fillId="5" borderId="0" xfId="2" applyFill="1" applyAlignment="1"/>
  </cellXfs>
  <cellStyles count="5">
    <cellStyle name="Good" xfId="1" builtinId="26"/>
    <cellStyle name="Input" xfId="3" builtinId="20"/>
    <cellStyle name="Neutral" xfId="2" builtinId="2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/>
            </a:pPr>
            <a:r>
              <a:rPr lang="en-IN"/>
              <a:t>u chart</a:t>
            </a:r>
          </a:p>
        </c:rich>
      </c:tx>
      <c:layout/>
    </c:title>
    <c:plotArea>
      <c:layout/>
      <c:lineChart>
        <c:grouping val="standard"/>
        <c:ser>
          <c:idx val="1"/>
          <c:order val="0"/>
          <c:tx>
            <c:strRef>
              <c:f>Sheet1!$H$4</c:f>
              <c:strCache>
                <c:ptCount val="1"/>
                <c:pt idx="0">
                  <c:v>u=c/n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Sheet1!$H$5:$H$24</c:f>
              <c:numCache>
                <c:formatCode>0.00000</c:formatCode>
                <c:ptCount val="20"/>
                <c:pt idx="0">
                  <c:v>0.52</c:v>
                </c:pt>
                <c:pt idx="1">
                  <c:v>0.4</c:v>
                </c:pt>
                <c:pt idx="2">
                  <c:v>0.37333333333333335</c:v>
                </c:pt>
                <c:pt idx="3">
                  <c:v>0.3125</c:v>
                </c:pt>
                <c:pt idx="4">
                  <c:v>0.3</c:v>
                </c:pt>
                <c:pt idx="5">
                  <c:v>0.312</c:v>
                </c:pt>
                <c:pt idx="6">
                  <c:v>0.38571428571428573</c:v>
                </c:pt>
                <c:pt idx="7">
                  <c:v>0.77777777777777779</c:v>
                </c:pt>
                <c:pt idx="8">
                  <c:v>0.41</c:v>
                </c:pt>
                <c:pt idx="9">
                  <c:v>0.39090909090909093</c:v>
                </c:pt>
                <c:pt idx="10">
                  <c:v>0.40869565217391307</c:v>
                </c:pt>
                <c:pt idx="11">
                  <c:v>0.43333333333333335</c:v>
                </c:pt>
                <c:pt idx="12">
                  <c:v>0.48888888888888887</c:v>
                </c:pt>
                <c:pt idx="13">
                  <c:v>0.55294117647058827</c:v>
                </c:pt>
                <c:pt idx="14">
                  <c:v>0.5</c:v>
                </c:pt>
                <c:pt idx="15">
                  <c:v>0.33333333333333331</c:v>
                </c:pt>
                <c:pt idx="16">
                  <c:v>0.40869565217391307</c:v>
                </c:pt>
                <c:pt idx="17">
                  <c:v>0.38333333333333336</c:v>
                </c:pt>
                <c:pt idx="18">
                  <c:v>0.36666666666666664</c:v>
                </c:pt>
                <c:pt idx="19">
                  <c:v>0.45454545454545453</c:v>
                </c:pt>
              </c:numCache>
            </c:numRef>
          </c:val>
        </c:ser>
        <c:ser>
          <c:idx val="2"/>
          <c:order val="1"/>
          <c:tx>
            <c:strRef>
              <c:f>Sheet1!$I$4</c:f>
              <c:strCache>
                <c:ptCount val="1"/>
                <c:pt idx="0">
                  <c:v>u̅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val>
            <c:numRef>
              <c:f>Sheet1!$I$5:$I$24</c:f>
              <c:numCache>
                <c:formatCode>0.0000</c:formatCode>
                <c:ptCount val="20"/>
                <c:pt idx="0">
                  <c:v>0.41696428571428573</c:v>
                </c:pt>
                <c:pt idx="1">
                  <c:v>0.41696428571428573</c:v>
                </c:pt>
                <c:pt idx="2">
                  <c:v>0.41696428571428573</c:v>
                </c:pt>
                <c:pt idx="3">
                  <c:v>0.41696428571428573</c:v>
                </c:pt>
                <c:pt idx="4">
                  <c:v>0.41696428571428573</c:v>
                </c:pt>
                <c:pt idx="5">
                  <c:v>0.41696428571428573</c:v>
                </c:pt>
                <c:pt idx="6">
                  <c:v>0.41696428571428573</c:v>
                </c:pt>
                <c:pt idx="7">
                  <c:v>0.41696428571428573</c:v>
                </c:pt>
                <c:pt idx="8">
                  <c:v>0.41696428571428573</c:v>
                </c:pt>
                <c:pt idx="9">
                  <c:v>0.41696428571428573</c:v>
                </c:pt>
                <c:pt idx="10">
                  <c:v>0.41696428571428573</c:v>
                </c:pt>
                <c:pt idx="11">
                  <c:v>0.41696428571428573</c:v>
                </c:pt>
                <c:pt idx="12">
                  <c:v>0.41696428571428573</c:v>
                </c:pt>
                <c:pt idx="13">
                  <c:v>0.41696428571428573</c:v>
                </c:pt>
                <c:pt idx="14">
                  <c:v>0.41696428571428573</c:v>
                </c:pt>
                <c:pt idx="15">
                  <c:v>0.41696428571428573</c:v>
                </c:pt>
                <c:pt idx="16">
                  <c:v>0.41696428571428573</c:v>
                </c:pt>
                <c:pt idx="17">
                  <c:v>0.41696428571428573</c:v>
                </c:pt>
                <c:pt idx="18">
                  <c:v>0.41696428571428573</c:v>
                </c:pt>
                <c:pt idx="19">
                  <c:v>0.41696428571428573</c:v>
                </c:pt>
              </c:numCache>
            </c:numRef>
          </c:val>
        </c:ser>
        <c:ser>
          <c:idx val="3"/>
          <c:order val="2"/>
          <c:tx>
            <c:strRef>
              <c:f>Sheet1!$J$4</c:f>
              <c:strCache>
                <c:ptCount val="1"/>
                <c:pt idx="0">
                  <c:v>UCL_u =u̅+3√(u̅/n)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</c:spPr>
          </c:marker>
          <c:val>
            <c:numRef>
              <c:f>Sheet1!$J$5:$J$24</c:f>
              <c:numCache>
                <c:formatCode>0.00000</c:formatCode>
                <c:ptCount val="20"/>
                <c:pt idx="0">
                  <c:v>0.61068260109588746</c:v>
                </c:pt>
                <c:pt idx="1">
                  <c:v>0.59380410427495778</c:v>
                </c:pt>
                <c:pt idx="2">
                  <c:v>0.57513462788644243</c:v>
                </c:pt>
                <c:pt idx="3">
                  <c:v>0.63354794655428803</c:v>
                </c:pt>
                <c:pt idx="4">
                  <c:v>0.58686648770636773</c:v>
                </c:pt>
                <c:pt idx="5">
                  <c:v>0.59023121438628756</c:v>
                </c:pt>
                <c:pt idx="6">
                  <c:v>0.58068614417788711</c:v>
                </c:pt>
                <c:pt idx="7">
                  <c:v>0.62116131941318298</c:v>
                </c:pt>
                <c:pt idx="8">
                  <c:v>0.61068260109588746</c:v>
                </c:pt>
                <c:pt idx="9">
                  <c:v>0.60166745228232199</c:v>
                </c:pt>
                <c:pt idx="10">
                  <c:v>0.59760754625184287</c:v>
                </c:pt>
                <c:pt idx="11">
                  <c:v>0.59380410427495778</c:v>
                </c:pt>
                <c:pt idx="12">
                  <c:v>0.62116131941318298</c:v>
                </c:pt>
                <c:pt idx="13">
                  <c:v>0.62708129993223416</c:v>
                </c:pt>
                <c:pt idx="14">
                  <c:v>0.61068260109588746</c:v>
                </c:pt>
                <c:pt idx="15">
                  <c:v>0.59380410427495778</c:v>
                </c:pt>
                <c:pt idx="16">
                  <c:v>0.59760754625184287</c:v>
                </c:pt>
                <c:pt idx="17">
                  <c:v>0.59380410427495778</c:v>
                </c:pt>
                <c:pt idx="18">
                  <c:v>0.59380410427495778</c:v>
                </c:pt>
                <c:pt idx="19">
                  <c:v>0.60166745228232199</c:v>
                </c:pt>
              </c:numCache>
            </c:numRef>
          </c:val>
        </c:ser>
        <c:ser>
          <c:idx val="4"/>
          <c:order val="3"/>
          <c:tx>
            <c:strRef>
              <c:f>Sheet1!$K$4</c:f>
              <c:strCache>
                <c:ptCount val="1"/>
                <c:pt idx="0">
                  <c:v>LCL_u =u̅-3√(u̅/n)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val>
            <c:numRef>
              <c:f>Sheet1!$K$5:$K$24</c:f>
              <c:numCache>
                <c:formatCode>0.00000</c:formatCode>
                <c:ptCount val="20"/>
                <c:pt idx="0">
                  <c:v>0.22324597033268401</c:v>
                </c:pt>
                <c:pt idx="1">
                  <c:v>0.24012446715361363</c:v>
                </c:pt>
                <c:pt idx="2">
                  <c:v>0.25879394354212903</c:v>
                </c:pt>
                <c:pt idx="3">
                  <c:v>0.20038062487428343</c:v>
                </c:pt>
                <c:pt idx="4">
                  <c:v>0.2470620837222037</c:v>
                </c:pt>
                <c:pt idx="5">
                  <c:v>0.2436973570422839</c:v>
                </c:pt>
                <c:pt idx="6">
                  <c:v>0.25324242725068435</c:v>
                </c:pt>
                <c:pt idx="7">
                  <c:v>0.21276725201538849</c:v>
                </c:pt>
                <c:pt idx="8">
                  <c:v>0.22324597033268401</c:v>
                </c:pt>
                <c:pt idx="9">
                  <c:v>0.2322611191462495</c:v>
                </c:pt>
                <c:pt idx="10">
                  <c:v>0.23632102517672857</c:v>
                </c:pt>
                <c:pt idx="11">
                  <c:v>0.24012446715361363</c:v>
                </c:pt>
                <c:pt idx="12">
                  <c:v>0.21276725201538849</c:v>
                </c:pt>
                <c:pt idx="13">
                  <c:v>0.20684727149633728</c:v>
                </c:pt>
                <c:pt idx="14">
                  <c:v>0.22324597033268401</c:v>
                </c:pt>
                <c:pt idx="15">
                  <c:v>0.24012446715361363</c:v>
                </c:pt>
                <c:pt idx="16">
                  <c:v>0.23632102517672857</c:v>
                </c:pt>
                <c:pt idx="17">
                  <c:v>0.24012446715361363</c:v>
                </c:pt>
                <c:pt idx="18">
                  <c:v>0.24012446715361363</c:v>
                </c:pt>
                <c:pt idx="19">
                  <c:v>0.2322611191462495</c:v>
                </c:pt>
              </c:numCache>
            </c:numRef>
          </c:val>
        </c:ser>
        <c:marker val="1"/>
        <c:axId val="104977920"/>
        <c:axId val="104979840"/>
      </c:lineChart>
      <c:catAx>
        <c:axId val="1049779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04979840"/>
        <c:crosses val="autoZero"/>
        <c:auto val="1"/>
        <c:lblAlgn val="ctr"/>
        <c:lblOffset val="100"/>
      </c:catAx>
      <c:valAx>
        <c:axId val="104979840"/>
        <c:scaling>
          <c:orientation val="minMax"/>
        </c:scaling>
        <c:axPos val="l"/>
        <c:numFmt formatCode="#,##0.00" sourceLinked="0"/>
        <c:maj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0497792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100" b="1"/>
          </a:pPr>
          <a:endParaRPr lang="en-US"/>
        </a:p>
      </c:txPr>
    </c:legend>
    <c:plotVisOnly val="1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25</xdr:row>
      <xdr:rowOff>38100</xdr:rowOff>
    </xdr:from>
    <xdr:to>
      <xdr:col>5</xdr:col>
      <xdr:colOff>657224</xdr:colOff>
      <xdr:row>41</xdr:row>
      <xdr:rowOff>76200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676275</xdr:colOff>
      <xdr:row>28</xdr:row>
      <xdr:rowOff>161925</xdr:rowOff>
    </xdr:from>
    <xdr:to>
      <xdr:col>1</xdr:col>
      <xdr:colOff>857250</xdr:colOff>
      <xdr:row>29</xdr:row>
      <xdr:rowOff>180975</xdr:rowOff>
    </xdr:to>
    <xdr:sp macro="" textlink="">
      <xdr:nvSpPr>
        <xdr:cNvPr id="13" name="Flowchart: Connector 12"/>
        <xdr:cNvSpPr/>
      </xdr:nvSpPr>
      <xdr:spPr>
        <a:xfrm>
          <a:off x="2828925" y="6448425"/>
          <a:ext cx="180975" cy="209550"/>
        </a:xfrm>
        <a:prstGeom prst="flowChartConnector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5</xdr:col>
      <xdr:colOff>285750</xdr:colOff>
      <xdr:row>31</xdr:row>
      <xdr:rowOff>142875</xdr:rowOff>
    </xdr:from>
    <xdr:to>
      <xdr:col>6</xdr:col>
      <xdr:colOff>533400</xdr:colOff>
      <xdr:row>33</xdr:row>
      <xdr:rowOff>104775</xdr:rowOff>
    </xdr:to>
    <xdr:sp macro="" textlink="">
      <xdr:nvSpPr>
        <xdr:cNvPr id="14" name="TextBox 13"/>
        <xdr:cNvSpPr txBox="1"/>
      </xdr:nvSpPr>
      <xdr:spPr>
        <a:xfrm>
          <a:off x="6515100" y="7000875"/>
          <a:ext cx="10096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IN" sz="1400" b="1"/>
            <a:t>u̅ =0.417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zoomScaleNormal="100" workbookViewId="0">
      <selection activeCell="B3" sqref="B3:H3"/>
    </sheetView>
  </sheetViews>
  <sheetFormatPr defaultColWidth="9.140625" defaultRowHeight="15"/>
  <cols>
    <col min="1" max="1" width="32.28515625" style="1" customWidth="1"/>
    <col min="2" max="2" width="16.7109375" style="1" customWidth="1"/>
    <col min="3" max="3" width="21.28515625" style="1" customWidth="1"/>
    <col min="4" max="4" width="13.28515625" style="1" customWidth="1"/>
    <col min="5" max="5" width="9.85546875" style="1" customWidth="1"/>
    <col min="6" max="6" width="11.42578125" style="1" customWidth="1"/>
    <col min="7" max="7" width="15.5703125" style="13" customWidth="1"/>
    <col min="8" max="8" width="16.28515625" style="1" customWidth="1"/>
    <col min="9" max="9" width="9.140625" style="1"/>
    <col min="10" max="10" width="16.85546875" style="13" customWidth="1"/>
    <col min="11" max="11" width="18.85546875" style="13" customWidth="1"/>
    <col min="12" max="16384" width="9.140625" style="1"/>
  </cols>
  <sheetData>
    <row r="1" spans="1:17" ht="60" customHeight="1">
      <c r="A1" s="24" t="s">
        <v>14</v>
      </c>
      <c r="B1" s="24"/>
      <c r="C1" s="24"/>
      <c r="D1" s="24"/>
      <c r="E1" s="24"/>
      <c r="F1" s="24"/>
      <c r="G1" s="24"/>
      <c r="H1" s="24"/>
      <c r="I1" s="24"/>
    </row>
    <row r="3" spans="1:17">
      <c r="A3" s="1" t="s">
        <v>6</v>
      </c>
      <c r="B3" s="25" t="s">
        <v>11</v>
      </c>
      <c r="C3" s="26"/>
      <c r="D3" s="26"/>
      <c r="E3" s="26"/>
      <c r="F3" s="26"/>
      <c r="G3" s="26"/>
      <c r="H3" s="26"/>
    </row>
    <row r="4" spans="1:17" ht="45">
      <c r="E4" s="10" t="s">
        <v>5</v>
      </c>
      <c r="F4" s="10" t="s">
        <v>1</v>
      </c>
      <c r="G4" s="10" t="s">
        <v>9</v>
      </c>
      <c r="H4" s="10" t="s">
        <v>10</v>
      </c>
      <c r="I4" s="11" t="s">
        <v>7</v>
      </c>
      <c r="J4" s="11" t="s">
        <v>12</v>
      </c>
      <c r="K4" s="11" t="s">
        <v>13</v>
      </c>
    </row>
    <row r="5" spans="1:17">
      <c r="E5" s="9">
        <v>1</v>
      </c>
      <c r="F5" s="11">
        <v>100</v>
      </c>
      <c r="G5" s="9">
        <v>52</v>
      </c>
      <c r="H5" s="18">
        <f>+G5/F5</f>
        <v>0.52</v>
      </c>
      <c r="I5" s="20">
        <f>$B$15</f>
        <v>0.41696428571428573</v>
      </c>
      <c r="J5" s="19">
        <f>I5+3*SQRT(I5/F5)</f>
        <v>0.61068260109588746</v>
      </c>
      <c r="K5" s="19">
        <f>I5-3*SQRT(I5/F5)</f>
        <v>0.22324597033268401</v>
      </c>
      <c r="Q5" s="21"/>
    </row>
    <row r="6" spans="1:17">
      <c r="A6" s="3" t="s">
        <v>0</v>
      </c>
      <c r="E6" s="9">
        <v>2</v>
      </c>
      <c r="F6" s="11">
        <v>120</v>
      </c>
      <c r="G6" s="9">
        <v>48</v>
      </c>
      <c r="H6" s="18">
        <f t="shared" ref="H6:H24" si="0">+G6/F6</f>
        <v>0.4</v>
      </c>
      <c r="I6" s="20">
        <f t="shared" ref="I6:I24" si="1">$B$15</f>
        <v>0.41696428571428573</v>
      </c>
      <c r="J6" s="19">
        <f t="shared" ref="J6:J24" si="2">I6+3*SQRT(I6/F6)</f>
        <v>0.59380410427495778</v>
      </c>
      <c r="K6" s="19">
        <f t="shared" ref="K6:K24" si="3">I6-3*SQRT(I6/F6)</f>
        <v>0.24012446715361363</v>
      </c>
    </row>
    <row r="7" spans="1:17">
      <c r="A7" s="1" t="s">
        <v>2</v>
      </c>
      <c r="B7" s="14">
        <f>COUNT(E5:E93)</f>
        <v>20</v>
      </c>
      <c r="E7" s="9">
        <v>3</v>
      </c>
      <c r="F7" s="11">
        <v>150</v>
      </c>
      <c r="G7" s="9">
        <v>56</v>
      </c>
      <c r="H7" s="18">
        <f t="shared" si="0"/>
        <v>0.37333333333333335</v>
      </c>
      <c r="I7" s="20">
        <f t="shared" si="1"/>
        <v>0.41696428571428573</v>
      </c>
      <c r="J7" s="19">
        <f t="shared" si="2"/>
        <v>0.57513462788644243</v>
      </c>
      <c r="K7" s="19">
        <f t="shared" si="3"/>
        <v>0.25879394354212903</v>
      </c>
    </row>
    <row r="8" spans="1:17">
      <c r="E8" s="9">
        <v>4</v>
      </c>
      <c r="F8" s="11">
        <v>80</v>
      </c>
      <c r="G8" s="9">
        <v>25</v>
      </c>
      <c r="H8" s="18">
        <f t="shared" si="0"/>
        <v>0.3125</v>
      </c>
      <c r="I8" s="20">
        <f t="shared" si="1"/>
        <v>0.41696428571428573</v>
      </c>
      <c r="J8" s="19">
        <f t="shared" si="2"/>
        <v>0.63354794655428803</v>
      </c>
      <c r="K8" s="19">
        <f t="shared" si="3"/>
        <v>0.20038062487428343</v>
      </c>
      <c r="L8" s="2"/>
    </row>
    <row r="9" spans="1:17">
      <c r="A9" s="1" t="s">
        <v>3</v>
      </c>
      <c r="B9" s="14">
        <f>SUM(F5:F24)</f>
        <v>2240</v>
      </c>
      <c r="E9" s="9">
        <v>5</v>
      </c>
      <c r="F9" s="11">
        <v>130</v>
      </c>
      <c r="G9" s="9">
        <v>39</v>
      </c>
      <c r="H9" s="18">
        <f t="shared" si="0"/>
        <v>0.3</v>
      </c>
      <c r="I9" s="20">
        <f t="shared" si="1"/>
        <v>0.41696428571428573</v>
      </c>
      <c r="J9" s="19">
        <f t="shared" si="2"/>
        <v>0.58686648770636773</v>
      </c>
      <c r="K9" s="19">
        <f t="shared" si="3"/>
        <v>0.2470620837222037</v>
      </c>
      <c r="L9" s="4"/>
    </row>
    <row r="10" spans="1:17">
      <c r="E10" s="9">
        <v>6</v>
      </c>
      <c r="F10" s="11">
        <v>125</v>
      </c>
      <c r="G10" s="9">
        <v>39</v>
      </c>
      <c r="H10" s="18">
        <f t="shared" si="0"/>
        <v>0.312</v>
      </c>
      <c r="I10" s="20">
        <f t="shared" si="1"/>
        <v>0.41696428571428573</v>
      </c>
      <c r="J10" s="19">
        <f t="shared" si="2"/>
        <v>0.59023121438628756</v>
      </c>
      <c r="K10" s="19">
        <f t="shared" si="3"/>
        <v>0.2436973570422839</v>
      </c>
      <c r="L10" s="5"/>
    </row>
    <row r="11" spans="1:17">
      <c r="A11" s="1" t="s">
        <v>8</v>
      </c>
      <c r="B11" s="14">
        <f>SUM(G5:G24)</f>
        <v>934</v>
      </c>
      <c r="E11" s="9">
        <v>7</v>
      </c>
      <c r="F11" s="11">
        <v>140</v>
      </c>
      <c r="G11" s="9">
        <v>54</v>
      </c>
      <c r="H11" s="18">
        <f t="shared" si="0"/>
        <v>0.38571428571428573</v>
      </c>
      <c r="I11" s="20">
        <f t="shared" si="1"/>
        <v>0.41696428571428573</v>
      </c>
      <c r="J11" s="19">
        <f t="shared" si="2"/>
        <v>0.58068614417788711</v>
      </c>
      <c r="K11" s="19">
        <f t="shared" si="3"/>
        <v>0.25324242725068435</v>
      </c>
      <c r="L11" s="5"/>
    </row>
    <row r="12" spans="1:17">
      <c r="E12" s="9">
        <v>8</v>
      </c>
      <c r="F12" s="11">
        <v>90</v>
      </c>
      <c r="G12" s="9">
        <v>70</v>
      </c>
      <c r="H12" s="18">
        <f t="shared" si="0"/>
        <v>0.77777777777777779</v>
      </c>
      <c r="I12" s="20">
        <f t="shared" si="1"/>
        <v>0.41696428571428573</v>
      </c>
      <c r="J12" s="19">
        <f t="shared" si="2"/>
        <v>0.62116131941318298</v>
      </c>
      <c r="K12" s="19">
        <f t="shared" si="3"/>
        <v>0.21276725201538849</v>
      </c>
      <c r="L12" s="5"/>
    </row>
    <row r="13" spans="1:17">
      <c r="A13" s="1" t="s">
        <v>4</v>
      </c>
      <c r="B13" s="14">
        <f>B9/B7</f>
        <v>112</v>
      </c>
      <c r="E13" s="9">
        <v>9</v>
      </c>
      <c r="F13" s="11">
        <v>100</v>
      </c>
      <c r="G13" s="9">
        <v>41</v>
      </c>
      <c r="H13" s="18">
        <f t="shared" si="0"/>
        <v>0.41</v>
      </c>
      <c r="I13" s="20">
        <f t="shared" si="1"/>
        <v>0.41696428571428573</v>
      </c>
      <c r="J13" s="19">
        <f t="shared" si="2"/>
        <v>0.61068260109588746</v>
      </c>
      <c r="K13" s="19">
        <f t="shared" si="3"/>
        <v>0.22324597033268401</v>
      </c>
      <c r="L13" s="5"/>
    </row>
    <row r="14" spans="1:17">
      <c r="E14" s="9">
        <v>10</v>
      </c>
      <c r="F14" s="11">
        <v>110</v>
      </c>
      <c r="G14" s="9">
        <v>43</v>
      </c>
      <c r="H14" s="18">
        <f t="shared" si="0"/>
        <v>0.39090909090909093</v>
      </c>
      <c r="I14" s="20">
        <f t="shared" si="1"/>
        <v>0.41696428571428573</v>
      </c>
      <c r="J14" s="19">
        <f t="shared" si="2"/>
        <v>0.60166745228232199</v>
      </c>
      <c r="K14" s="19">
        <f t="shared" si="3"/>
        <v>0.2322611191462495</v>
      </c>
      <c r="L14" s="5"/>
    </row>
    <row r="15" spans="1:17">
      <c r="A15" s="1" t="s">
        <v>7</v>
      </c>
      <c r="B15" s="23">
        <f>B11/B9</f>
        <v>0.41696428571428573</v>
      </c>
      <c r="E15" s="9">
        <v>11</v>
      </c>
      <c r="F15" s="11">
        <v>115</v>
      </c>
      <c r="G15" s="9">
        <v>47</v>
      </c>
      <c r="H15" s="18">
        <f t="shared" si="0"/>
        <v>0.40869565217391307</v>
      </c>
      <c r="I15" s="20">
        <f t="shared" si="1"/>
        <v>0.41696428571428573</v>
      </c>
      <c r="J15" s="19">
        <f t="shared" si="2"/>
        <v>0.59760754625184287</v>
      </c>
      <c r="K15" s="19">
        <f t="shared" si="3"/>
        <v>0.23632102517672857</v>
      </c>
      <c r="L15" s="5"/>
    </row>
    <row r="16" spans="1:17">
      <c r="A16" s="22"/>
      <c r="E16" s="9">
        <v>12</v>
      </c>
      <c r="F16" s="11">
        <v>120</v>
      </c>
      <c r="G16" s="9">
        <v>52</v>
      </c>
      <c r="H16" s="18">
        <f t="shared" si="0"/>
        <v>0.43333333333333335</v>
      </c>
      <c r="I16" s="20">
        <f t="shared" si="1"/>
        <v>0.41696428571428573</v>
      </c>
      <c r="J16" s="19">
        <f t="shared" si="2"/>
        <v>0.59380410427495778</v>
      </c>
      <c r="K16" s="19">
        <f t="shared" si="3"/>
        <v>0.24012446715361363</v>
      </c>
      <c r="L16" s="5"/>
    </row>
    <row r="17" spans="1:12">
      <c r="E17" s="9">
        <v>13</v>
      </c>
      <c r="F17" s="11">
        <v>90</v>
      </c>
      <c r="G17" s="9">
        <v>44</v>
      </c>
      <c r="H17" s="18">
        <f t="shared" si="0"/>
        <v>0.48888888888888887</v>
      </c>
      <c r="I17" s="20">
        <f t="shared" si="1"/>
        <v>0.41696428571428573</v>
      </c>
      <c r="J17" s="19">
        <f t="shared" si="2"/>
        <v>0.62116131941318298</v>
      </c>
      <c r="K17" s="19">
        <f t="shared" si="3"/>
        <v>0.21276725201538849</v>
      </c>
      <c r="L17" s="5"/>
    </row>
    <row r="18" spans="1:12">
      <c r="A18" s="3"/>
      <c r="E18" s="9">
        <v>14</v>
      </c>
      <c r="F18" s="11">
        <v>85</v>
      </c>
      <c r="G18" s="9">
        <v>47</v>
      </c>
      <c r="H18" s="18">
        <f t="shared" si="0"/>
        <v>0.55294117647058827</v>
      </c>
      <c r="I18" s="20">
        <f t="shared" si="1"/>
        <v>0.41696428571428573</v>
      </c>
      <c r="J18" s="19">
        <f t="shared" si="2"/>
        <v>0.62708129993223416</v>
      </c>
      <c r="K18" s="19">
        <f t="shared" si="3"/>
        <v>0.20684727149633728</v>
      </c>
    </row>
    <row r="19" spans="1:12" s="3" customFormat="1">
      <c r="A19" s="1"/>
      <c r="B19" s="1"/>
      <c r="C19" s="1"/>
      <c r="E19" s="9">
        <v>15</v>
      </c>
      <c r="F19" s="11">
        <v>100</v>
      </c>
      <c r="G19" s="9">
        <v>50</v>
      </c>
      <c r="H19" s="18">
        <f t="shared" si="0"/>
        <v>0.5</v>
      </c>
      <c r="I19" s="20">
        <f t="shared" si="1"/>
        <v>0.41696428571428573</v>
      </c>
      <c r="J19" s="19">
        <f t="shared" si="2"/>
        <v>0.61068260109588746</v>
      </c>
      <c r="K19" s="19">
        <f t="shared" si="3"/>
        <v>0.22324597033268401</v>
      </c>
    </row>
    <row r="20" spans="1:12">
      <c r="E20" s="9">
        <v>16</v>
      </c>
      <c r="F20" s="11">
        <v>120</v>
      </c>
      <c r="G20" s="9">
        <v>40</v>
      </c>
      <c r="H20" s="18">
        <f t="shared" si="0"/>
        <v>0.33333333333333331</v>
      </c>
      <c r="I20" s="20">
        <f t="shared" si="1"/>
        <v>0.41696428571428573</v>
      </c>
      <c r="J20" s="19">
        <f t="shared" si="2"/>
        <v>0.59380410427495778</v>
      </c>
      <c r="K20" s="19">
        <f t="shared" si="3"/>
        <v>0.24012446715361363</v>
      </c>
    </row>
    <row r="21" spans="1:12">
      <c r="C21" s="17"/>
      <c r="E21" s="9">
        <v>17</v>
      </c>
      <c r="F21" s="11">
        <v>115</v>
      </c>
      <c r="G21" s="9">
        <v>47</v>
      </c>
      <c r="H21" s="18">
        <f t="shared" si="0"/>
        <v>0.40869565217391307</v>
      </c>
      <c r="I21" s="20">
        <f t="shared" si="1"/>
        <v>0.41696428571428573</v>
      </c>
      <c r="J21" s="19">
        <f t="shared" si="2"/>
        <v>0.59760754625184287</v>
      </c>
      <c r="K21" s="19">
        <f t="shared" si="3"/>
        <v>0.23632102517672857</v>
      </c>
    </row>
    <row r="22" spans="1:12">
      <c r="E22" s="9">
        <v>18</v>
      </c>
      <c r="F22" s="11">
        <v>120</v>
      </c>
      <c r="G22" s="9">
        <v>46</v>
      </c>
      <c r="H22" s="18">
        <f t="shared" si="0"/>
        <v>0.38333333333333336</v>
      </c>
      <c r="I22" s="20">
        <f t="shared" si="1"/>
        <v>0.41696428571428573</v>
      </c>
      <c r="J22" s="19">
        <f t="shared" si="2"/>
        <v>0.59380410427495778</v>
      </c>
      <c r="K22" s="19">
        <f t="shared" si="3"/>
        <v>0.24012446715361363</v>
      </c>
    </row>
    <row r="23" spans="1:12">
      <c r="E23" s="9">
        <v>19</v>
      </c>
      <c r="F23" s="11">
        <v>120</v>
      </c>
      <c r="G23" s="9">
        <v>44</v>
      </c>
      <c r="H23" s="18">
        <f t="shared" si="0"/>
        <v>0.36666666666666664</v>
      </c>
      <c r="I23" s="20">
        <f t="shared" si="1"/>
        <v>0.41696428571428573</v>
      </c>
      <c r="J23" s="19">
        <f t="shared" si="2"/>
        <v>0.59380410427495778</v>
      </c>
      <c r="K23" s="19">
        <f t="shared" si="3"/>
        <v>0.24012446715361363</v>
      </c>
    </row>
    <row r="24" spans="1:12">
      <c r="A24" s="15"/>
      <c r="E24" s="9">
        <v>20</v>
      </c>
      <c r="F24" s="11">
        <v>110</v>
      </c>
      <c r="G24" s="9">
        <v>50</v>
      </c>
      <c r="H24" s="18">
        <f t="shared" si="0"/>
        <v>0.45454545454545453</v>
      </c>
      <c r="I24" s="20">
        <f t="shared" si="1"/>
        <v>0.41696428571428573</v>
      </c>
      <c r="J24" s="19">
        <f t="shared" si="2"/>
        <v>0.60166745228232199</v>
      </c>
      <c r="K24" s="19">
        <f t="shared" si="3"/>
        <v>0.2322611191462495</v>
      </c>
    </row>
    <row r="25" spans="1:12" s="3" customFormat="1">
      <c r="A25" s="2"/>
      <c r="B25" s="16"/>
      <c r="C25" s="1"/>
      <c r="G25" s="12"/>
      <c r="J25" s="12"/>
      <c r="K25" s="12"/>
    </row>
    <row r="26" spans="1:12">
      <c r="A26" s="2"/>
      <c r="B26" s="2"/>
    </row>
    <row r="27" spans="1:12">
      <c r="A27" s="15"/>
      <c r="B27" s="2"/>
      <c r="C27" s="3"/>
    </row>
    <row r="28" spans="1:12">
      <c r="A28" s="2"/>
      <c r="B28" s="16"/>
    </row>
    <row r="30" spans="1:12">
      <c r="A30" s="3"/>
      <c r="B30" s="3"/>
    </row>
    <row r="31" spans="1:12">
      <c r="A31" s="6"/>
    </row>
    <row r="33" spans="1:3">
      <c r="A33" s="6"/>
      <c r="C33" s="3"/>
    </row>
    <row r="35" spans="1:3">
      <c r="A35" s="3"/>
    </row>
    <row r="36" spans="1:3">
      <c r="A36" s="6"/>
    </row>
    <row r="38" spans="1:3">
      <c r="B38" s="3"/>
    </row>
    <row r="40" spans="1:3">
      <c r="B40" s="7"/>
    </row>
    <row r="41" spans="1:3">
      <c r="C41" s="3"/>
    </row>
    <row r="43" spans="1:3">
      <c r="C43" s="8"/>
    </row>
  </sheetData>
  <mergeCells count="2">
    <mergeCell ref="A1:I1"/>
    <mergeCell ref="B3:H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Hessing</dc:creator>
  <cp:lastModifiedBy>Ramana</cp:lastModifiedBy>
  <dcterms:created xsi:type="dcterms:W3CDTF">2020-12-08T13:38:09Z</dcterms:created>
  <dcterms:modified xsi:type="dcterms:W3CDTF">2021-02-18T05:37:24Z</dcterms:modified>
</cp:coreProperties>
</file>