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20" yWindow="-120" windowWidth="20730" windowHeight="11760"/>
  </bookViews>
  <sheets>
    <sheet name="Sheet1" sheetId="2" r:id="rId1"/>
  </sheets>
  <calcPr calcId="1257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0" i="2"/>
  <c r="B13"/>
  <c r="B11"/>
  <c r="B9"/>
  <c r="B7"/>
  <c r="B15" l="1"/>
  <c r="H15" l="1"/>
  <c r="H8"/>
  <c r="H12"/>
  <c r="H22"/>
  <c r="H6"/>
  <c r="H17"/>
  <c r="H16"/>
  <c r="H10"/>
  <c r="H21"/>
  <c r="H24"/>
  <c r="H18"/>
  <c r="H13"/>
  <c r="H19"/>
  <c r="H23"/>
  <c r="H7"/>
  <c r="H11"/>
  <c r="H20"/>
  <c r="H5"/>
  <c r="H14"/>
  <c r="H9"/>
  <c r="B16"/>
  <c r="B21" s="1"/>
  <c r="I23" l="1"/>
  <c r="I10"/>
  <c r="I16"/>
  <c r="I7"/>
  <c r="I15"/>
  <c r="I6"/>
  <c r="I12"/>
  <c r="I13"/>
  <c r="I20"/>
  <c r="I19"/>
  <c r="I14"/>
  <c r="I17"/>
  <c r="I9"/>
  <c r="I22"/>
  <c r="I8"/>
  <c r="I11"/>
  <c r="I18"/>
  <c r="I5"/>
  <c r="I21"/>
  <c r="I24"/>
  <c r="J17"/>
  <c r="J8"/>
  <c r="J7"/>
  <c r="J10"/>
  <c r="J16"/>
  <c r="J24"/>
  <c r="J21"/>
  <c r="J15"/>
  <c r="J11"/>
  <c r="J23"/>
  <c r="J19"/>
  <c r="J22"/>
  <c r="J12"/>
  <c r="J20"/>
  <c r="J5"/>
  <c r="J6"/>
  <c r="J13"/>
  <c r="J18"/>
  <c r="J9"/>
  <c r="J14"/>
</calcChain>
</file>

<file path=xl/sharedStrings.xml><?xml version="1.0" encoding="utf-8"?>
<sst xmlns="http://schemas.openxmlformats.org/spreadsheetml/2006/main" count="19" uniqueCount="19">
  <si>
    <t>Data given</t>
  </si>
  <si>
    <t>Sample Size</t>
  </si>
  <si>
    <t>Number of defective in the sample (np)</t>
  </si>
  <si>
    <t>Total lots (k)</t>
  </si>
  <si>
    <t>Sum of defectives in the samples</t>
  </si>
  <si>
    <r>
      <t>Sum of sample sizes (</t>
    </r>
    <r>
      <rPr>
        <sz val="11"/>
        <color theme="1"/>
        <rFont val="Calibri"/>
        <family val="2"/>
      </rPr>
      <t>Σn)</t>
    </r>
  </si>
  <si>
    <r>
      <t>p</t>
    </r>
    <r>
      <rPr>
        <sz val="11"/>
        <color theme="1"/>
        <rFont val="Calibri"/>
        <family val="2"/>
      </rPr>
      <t>̅</t>
    </r>
  </si>
  <si>
    <t>Control limits are determined by the formulas</t>
  </si>
  <si>
    <t>1-p̅</t>
  </si>
  <si>
    <t>Lot</t>
  </si>
  <si>
    <t>How to determine what chart to use?</t>
  </si>
  <si>
    <t>Count data and number of defectives -use np-chart</t>
  </si>
  <si>
    <r>
      <t>np</t>
    </r>
    <r>
      <rPr>
        <sz val="11"/>
        <color theme="1"/>
        <rFont val="Calibri"/>
        <family val="2"/>
      </rPr>
      <t>̅</t>
    </r>
  </si>
  <si>
    <t>UCL_np =np ̅+3√((np ̅(1-p ̅))</t>
  </si>
  <si>
    <t>LCL_np =np ̅-3√((np ̅(1-p ̅))</t>
  </si>
  <si>
    <t>np̅</t>
  </si>
  <si>
    <t>UCLnp</t>
  </si>
  <si>
    <t>LCLnp</t>
  </si>
  <si>
    <t>Smartbulbs Inc is a famous LED bulb manufacturer. Supervisor drawn randomly constant sample size of 200 bulbs every hour and reported the number of defective bulbs for each lot. Based on the given data, prepare the control chart for the number of defectives and determine process is in statistical control?</t>
  </si>
</sst>
</file>

<file path=xl/styles.xml><?xml version="1.0" encoding="utf-8"?>
<styleSheet xmlns="http://schemas.openxmlformats.org/spreadsheetml/2006/main">
  <numFmts count="2">
    <numFmt numFmtId="164" formatCode="0.0"/>
    <numFmt numFmtId="165" formatCode="0.0000"/>
  </numFmts>
  <fonts count="8">
    <font>
      <sz val="11"/>
      <color theme="1"/>
      <name val="Calibri"/>
      <family val="2"/>
      <scheme val="minor"/>
    </font>
    <font>
      <sz val="11"/>
      <color rgb="FF006100"/>
      <name val="Calibri"/>
      <family val="2"/>
      <scheme val="minor"/>
    </font>
    <font>
      <sz val="11"/>
      <color rgb="FF9C5700"/>
      <name val="Calibri"/>
      <family val="2"/>
      <scheme val="minor"/>
    </font>
    <font>
      <sz val="11"/>
      <color rgb="FF3F3F76"/>
      <name val="Calibri"/>
      <family val="2"/>
      <scheme val="minor"/>
    </font>
    <font>
      <b/>
      <sz val="11"/>
      <color theme="1"/>
      <name val="Calibri"/>
      <family val="2"/>
      <scheme val="minor"/>
    </font>
    <font>
      <i/>
      <sz val="11"/>
      <color theme="1"/>
      <name val="Calibri"/>
      <family val="2"/>
      <scheme val="minor"/>
    </font>
    <font>
      <sz val="11"/>
      <color theme="1"/>
      <name val="Calibri"/>
      <family val="2"/>
    </font>
    <font>
      <sz val="11"/>
      <color theme="1"/>
      <name val="Calibri"/>
      <family val="2"/>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FFCC99"/>
      </patternFill>
    </fill>
    <fill>
      <patternFill patternType="solid">
        <fgColor theme="0"/>
        <bgColor indexed="64"/>
      </patternFill>
    </fill>
    <fill>
      <patternFill patternType="solid">
        <fgColor theme="5" tint="0.59999389629810485"/>
        <bgColor indexed="64"/>
      </patternFill>
    </fill>
  </fills>
  <borders count="3">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1" applyNumberFormat="0" applyAlignment="0" applyProtection="0"/>
    <xf numFmtId="9" fontId="7" fillId="0" borderId="0" applyFont="0" applyFill="0" applyBorder="0" applyAlignment="0" applyProtection="0"/>
  </cellStyleXfs>
  <cellXfs count="30">
    <xf numFmtId="0" fontId="0" fillId="0" borderId="0" xfId="0"/>
    <xf numFmtId="0" fontId="0" fillId="5" borderId="0" xfId="0" applyFill="1"/>
    <xf numFmtId="0" fontId="0" fillId="5" borderId="0" xfId="0" applyFill="1" applyBorder="1"/>
    <xf numFmtId="0" fontId="4" fillId="5" borderId="0" xfId="0" applyFont="1" applyFill="1"/>
    <xf numFmtId="0" fontId="5" fillId="5" borderId="0" xfId="0" applyFont="1" applyFill="1" applyBorder="1" applyAlignment="1">
      <alignment horizontal="center"/>
    </xf>
    <xf numFmtId="0" fontId="0" fillId="5" borderId="0" xfId="0" applyFill="1" applyBorder="1" applyAlignment="1"/>
    <xf numFmtId="0" fontId="0" fillId="5" borderId="0" xfId="0" applyFill="1" applyAlignment="1">
      <alignment wrapText="1"/>
    </xf>
    <xf numFmtId="0" fontId="1" fillId="5" borderId="0" xfId="1" applyFill="1" applyAlignment="1">
      <alignment wrapText="1"/>
    </xf>
    <xf numFmtId="0" fontId="0" fillId="5" borderId="0" xfId="1" applyFont="1" applyFill="1" applyAlignment="1">
      <alignment wrapText="1"/>
    </xf>
    <xf numFmtId="0" fontId="0" fillId="5" borderId="2" xfId="0" applyFill="1" applyBorder="1" applyAlignment="1">
      <alignment horizontal="center"/>
    </xf>
    <xf numFmtId="0" fontId="0" fillId="5" borderId="2" xfId="0" applyFill="1" applyBorder="1" applyAlignment="1">
      <alignment horizontal="center" vertical="center" wrapText="1"/>
    </xf>
    <xf numFmtId="0" fontId="0" fillId="5" borderId="2" xfId="0" applyFill="1" applyBorder="1" applyAlignment="1">
      <alignment horizontal="center" vertical="center"/>
    </xf>
    <xf numFmtId="0" fontId="0" fillId="5" borderId="0" xfId="0" applyFill="1" applyAlignment="1">
      <alignment horizontal="center"/>
    </xf>
    <xf numFmtId="0" fontId="3" fillId="6" borderId="1" xfId="3" applyFill="1"/>
    <xf numFmtId="0" fontId="4" fillId="5" borderId="0" xfId="0" applyFont="1" applyFill="1" applyBorder="1"/>
    <xf numFmtId="2" fontId="3" fillId="5" borderId="0" xfId="3" applyNumberFormat="1" applyFill="1" applyBorder="1"/>
    <xf numFmtId="10" fontId="0" fillId="5" borderId="0" xfId="4" applyNumberFormat="1" applyFont="1" applyFill="1"/>
    <xf numFmtId="0" fontId="3" fillId="6" borderId="1" xfId="4" applyNumberFormat="1" applyFont="1" applyFill="1" applyBorder="1" applyAlignment="1">
      <alignment horizontal="center"/>
    </xf>
    <xf numFmtId="164" fontId="3" fillId="6" borderId="1" xfId="4" applyNumberFormat="1" applyFont="1" applyFill="1" applyBorder="1" applyAlignment="1">
      <alignment horizontal="center"/>
    </xf>
    <xf numFmtId="0" fontId="0" fillId="5" borderId="2" xfId="0" applyNumberFormat="1" applyFill="1" applyBorder="1" applyAlignment="1">
      <alignment horizontal="center"/>
    </xf>
    <xf numFmtId="164" fontId="0" fillId="5" borderId="2" xfId="0" applyNumberFormat="1" applyFill="1" applyBorder="1" applyAlignment="1">
      <alignment horizontal="center"/>
    </xf>
    <xf numFmtId="164" fontId="3" fillId="6" borderId="1" xfId="3" applyNumberFormat="1" applyFill="1"/>
    <xf numFmtId="0" fontId="0" fillId="5" borderId="0" xfId="0" applyFill="1" applyBorder="1" applyAlignment="1">
      <alignment horizontal="center"/>
    </xf>
    <xf numFmtId="0" fontId="0" fillId="5" borderId="0" xfId="0" applyFill="1" applyBorder="1" applyAlignment="1">
      <alignment horizontal="center" vertical="center"/>
    </xf>
    <xf numFmtId="164" fontId="0" fillId="5" borderId="0" xfId="0" applyNumberFormat="1" applyFill="1" applyBorder="1" applyAlignment="1">
      <alignment horizontal="center"/>
    </xf>
    <xf numFmtId="0" fontId="0" fillId="5" borderId="0" xfId="0" applyNumberFormat="1" applyFill="1" applyBorder="1" applyAlignment="1">
      <alignment horizontal="center"/>
    </xf>
    <xf numFmtId="165" fontId="3" fillId="6" borderId="1" xfId="4" applyNumberFormat="1" applyFont="1" applyFill="1" applyBorder="1"/>
    <xf numFmtId="0" fontId="0" fillId="5" borderId="0" xfId="0" applyFill="1" applyAlignment="1">
      <alignment vertical="center" wrapText="1"/>
    </xf>
    <xf numFmtId="0" fontId="2" fillId="5" borderId="0" xfId="2" applyFill="1" applyAlignment="1">
      <alignment wrapText="1"/>
    </xf>
    <xf numFmtId="0" fontId="2" fillId="5" borderId="0" xfId="2" applyFill="1" applyAlignment="1"/>
  </cellXfs>
  <cellStyles count="5">
    <cellStyle name="Good" xfId="1" builtinId="26"/>
    <cellStyle name="Input" xfId="3" builtinId="20"/>
    <cellStyle name="Neutral" xfId="2" builtinId="28"/>
    <cellStyle name="Normal" xfId="0" builtinId="0"/>
    <cellStyle name="Percent" xfId="4" builtinId="5"/>
  </cellStyles>
  <dxfs count="0"/>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IN"/>
  <c:chart>
    <c:title>
      <c:tx>
        <c:rich>
          <a:bodyPr/>
          <a:lstStyle/>
          <a:p>
            <a:pPr>
              <a:defRPr/>
            </a:pPr>
            <a:r>
              <a:rPr lang="en-IN"/>
              <a:t>np chart</a:t>
            </a:r>
          </a:p>
        </c:rich>
      </c:tx>
    </c:title>
    <c:plotArea>
      <c:layout/>
      <c:lineChart>
        <c:grouping val="standard"/>
        <c:ser>
          <c:idx val="1"/>
          <c:order val="0"/>
          <c:tx>
            <c:strRef>
              <c:f>Sheet1!$G$4</c:f>
              <c:strCache>
                <c:ptCount val="1"/>
                <c:pt idx="0">
                  <c:v>Number of defective in the sample (np)</c:v>
                </c:pt>
              </c:strCache>
            </c:strRef>
          </c:tx>
          <c:spPr>
            <a:ln>
              <a:solidFill>
                <a:schemeClr val="tx1"/>
              </a:solidFill>
            </a:ln>
          </c:spPr>
          <c:marker>
            <c:symbol val="none"/>
          </c:marker>
          <c:val>
            <c:numRef>
              <c:f>Sheet1!$G$5:$G$24</c:f>
              <c:numCache>
                <c:formatCode>General</c:formatCode>
                <c:ptCount val="20"/>
                <c:pt idx="0">
                  <c:v>4</c:v>
                </c:pt>
                <c:pt idx="1">
                  <c:v>8</c:v>
                </c:pt>
                <c:pt idx="2">
                  <c:v>6</c:v>
                </c:pt>
                <c:pt idx="3">
                  <c:v>6</c:v>
                </c:pt>
                <c:pt idx="4">
                  <c:v>4</c:v>
                </c:pt>
                <c:pt idx="5">
                  <c:v>8</c:v>
                </c:pt>
                <c:pt idx="6">
                  <c:v>2</c:v>
                </c:pt>
                <c:pt idx="7">
                  <c:v>1</c:v>
                </c:pt>
                <c:pt idx="8">
                  <c:v>9</c:v>
                </c:pt>
                <c:pt idx="9">
                  <c:v>6</c:v>
                </c:pt>
                <c:pt idx="10">
                  <c:v>8</c:v>
                </c:pt>
                <c:pt idx="11">
                  <c:v>1</c:v>
                </c:pt>
                <c:pt idx="12">
                  <c:v>2</c:v>
                </c:pt>
                <c:pt idx="13">
                  <c:v>9</c:v>
                </c:pt>
                <c:pt idx="14">
                  <c:v>4</c:v>
                </c:pt>
                <c:pt idx="15">
                  <c:v>3</c:v>
                </c:pt>
                <c:pt idx="16">
                  <c:v>9</c:v>
                </c:pt>
                <c:pt idx="17">
                  <c:v>6</c:v>
                </c:pt>
                <c:pt idx="18">
                  <c:v>2</c:v>
                </c:pt>
                <c:pt idx="19">
                  <c:v>7</c:v>
                </c:pt>
              </c:numCache>
            </c:numRef>
          </c:val>
        </c:ser>
        <c:ser>
          <c:idx val="2"/>
          <c:order val="1"/>
          <c:tx>
            <c:strRef>
              <c:f>Sheet1!$H$4</c:f>
              <c:strCache>
                <c:ptCount val="1"/>
                <c:pt idx="0">
                  <c:v>np̅</c:v>
                </c:pt>
              </c:strCache>
            </c:strRef>
          </c:tx>
          <c:spPr>
            <a:ln>
              <a:solidFill>
                <a:srgbClr val="7030A0"/>
              </a:solidFill>
            </a:ln>
          </c:spPr>
          <c:marker>
            <c:symbol val="none"/>
          </c:marker>
          <c:val>
            <c:numRef>
              <c:f>Sheet1!$H$5:$H$24</c:f>
              <c:numCache>
                <c:formatCode>0.0</c:formatCode>
                <c:ptCount val="20"/>
                <c:pt idx="0">
                  <c:v>5.25</c:v>
                </c:pt>
                <c:pt idx="1">
                  <c:v>5.25</c:v>
                </c:pt>
                <c:pt idx="2">
                  <c:v>5.25</c:v>
                </c:pt>
                <c:pt idx="3">
                  <c:v>5.25</c:v>
                </c:pt>
                <c:pt idx="4">
                  <c:v>5.25</c:v>
                </c:pt>
                <c:pt idx="5">
                  <c:v>5.25</c:v>
                </c:pt>
                <c:pt idx="6">
                  <c:v>5.25</c:v>
                </c:pt>
                <c:pt idx="7">
                  <c:v>5.25</c:v>
                </c:pt>
                <c:pt idx="8">
                  <c:v>5.25</c:v>
                </c:pt>
                <c:pt idx="9">
                  <c:v>5.25</c:v>
                </c:pt>
                <c:pt idx="10">
                  <c:v>5.25</c:v>
                </c:pt>
                <c:pt idx="11">
                  <c:v>5.25</c:v>
                </c:pt>
                <c:pt idx="12">
                  <c:v>5.25</c:v>
                </c:pt>
                <c:pt idx="13">
                  <c:v>5.25</c:v>
                </c:pt>
                <c:pt idx="14">
                  <c:v>5.25</c:v>
                </c:pt>
                <c:pt idx="15">
                  <c:v>5.25</c:v>
                </c:pt>
                <c:pt idx="16">
                  <c:v>5.25</c:v>
                </c:pt>
                <c:pt idx="17">
                  <c:v>5.25</c:v>
                </c:pt>
                <c:pt idx="18">
                  <c:v>5.25</c:v>
                </c:pt>
                <c:pt idx="19">
                  <c:v>5.25</c:v>
                </c:pt>
              </c:numCache>
            </c:numRef>
          </c:val>
        </c:ser>
        <c:ser>
          <c:idx val="3"/>
          <c:order val="2"/>
          <c:tx>
            <c:strRef>
              <c:f>Sheet1!$I$4</c:f>
              <c:strCache>
                <c:ptCount val="1"/>
                <c:pt idx="0">
                  <c:v>UCLnp</c:v>
                </c:pt>
              </c:strCache>
            </c:strRef>
          </c:tx>
          <c:spPr>
            <a:ln>
              <a:solidFill>
                <a:srgbClr val="00B050"/>
              </a:solidFill>
            </a:ln>
          </c:spPr>
          <c:marker>
            <c:symbol val="none"/>
          </c:marker>
          <c:val>
            <c:numRef>
              <c:f>Sheet1!$I$5:$I$24</c:f>
              <c:numCache>
                <c:formatCode>0.0</c:formatCode>
                <c:ptCount val="20"/>
                <c:pt idx="0">
                  <c:v>12.033044117503586</c:v>
                </c:pt>
                <c:pt idx="1">
                  <c:v>12.033044117503586</c:v>
                </c:pt>
                <c:pt idx="2">
                  <c:v>12.033044117503586</c:v>
                </c:pt>
                <c:pt idx="3">
                  <c:v>12.033044117503586</c:v>
                </c:pt>
                <c:pt idx="4">
                  <c:v>12.033044117503586</c:v>
                </c:pt>
                <c:pt idx="5">
                  <c:v>12.033044117503586</c:v>
                </c:pt>
                <c:pt idx="6">
                  <c:v>12.033044117503586</c:v>
                </c:pt>
                <c:pt idx="7">
                  <c:v>12.033044117503586</c:v>
                </c:pt>
                <c:pt idx="8">
                  <c:v>12.033044117503586</c:v>
                </c:pt>
                <c:pt idx="9">
                  <c:v>12.033044117503586</c:v>
                </c:pt>
                <c:pt idx="10">
                  <c:v>12.033044117503586</c:v>
                </c:pt>
                <c:pt idx="11">
                  <c:v>12.033044117503586</c:v>
                </c:pt>
                <c:pt idx="12">
                  <c:v>12.033044117503586</c:v>
                </c:pt>
                <c:pt idx="13">
                  <c:v>12.033044117503586</c:v>
                </c:pt>
                <c:pt idx="14">
                  <c:v>12.033044117503586</c:v>
                </c:pt>
                <c:pt idx="15">
                  <c:v>12.033044117503586</c:v>
                </c:pt>
                <c:pt idx="16">
                  <c:v>12.033044117503586</c:v>
                </c:pt>
                <c:pt idx="17">
                  <c:v>12.033044117503586</c:v>
                </c:pt>
                <c:pt idx="18">
                  <c:v>12.033044117503586</c:v>
                </c:pt>
                <c:pt idx="19">
                  <c:v>12.033044117503586</c:v>
                </c:pt>
              </c:numCache>
            </c:numRef>
          </c:val>
        </c:ser>
        <c:ser>
          <c:idx val="4"/>
          <c:order val="3"/>
          <c:tx>
            <c:strRef>
              <c:f>Sheet1!$J$4</c:f>
              <c:strCache>
                <c:ptCount val="1"/>
                <c:pt idx="0">
                  <c:v>LCLnp</c:v>
                </c:pt>
              </c:strCache>
            </c:strRef>
          </c:tx>
          <c:marker>
            <c:symbol val="none"/>
          </c:marker>
          <c:val>
            <c:numRef>
              <c:f>Sheet1!$J$5:$J$24</c:f>
              <c:numCache>
                <c:formatCode>General</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marker val="1"/>
        <c:axId val="93369088"/>
        <c:axId val="93370624"/>
      </c:lineChart>
      <c:catAx>
        <c:axId val="93369088"/>
        <c:scaling>
          <c:orientation val="minMax"/>
        </c:scaling>
        <c:axPos val="b"/>
        <c:majorTickMark val="none"/>
        <c:tickLblPos val="nextTo"/>
        <c:txPr>
          <a:bodyPr/>
          <a:lstStyle/>
          <a:p>
            <a:pPr>
              <a:defRPr sz="1100" b="1"/>
            </a:pPr>
            <a:endParaRPr lang="en-US"/>
          </a:p>
        </c:txPr>
        <c:crossAx val="93370624"/>
        <c:crosses val="autoZero"/>
        <c:auto val="1"/>
        <c:lblAlgn val="ctr"/>
        <c:lblOffset val="100"/>
      </c:catAx>
      <c:valAx>
        <c:axId val="93370624"/>
        <c:scaling>
          <c:orientation val="minMax"/>
        </c:scaling>
        <c:axPos val="l"/>
        <c:numFmt formatCode="General" sourceLinked="0"/>
        <c:majorTickMark val="none"/>
        <c:tickLblPos val="nextTo"/>
        <c:txPr>
          <a:bodyPr/>
          <a:lstStyle/>
          <a:p>
            <a:pPr>
              <a:defRPr sz="1100" b="1"/>
            </a:pPr>
            <a:endParaRPr lang="en-US"/>
          </a:p>
        </c:txPr>
        <c:crossAx val="93369088"/>
        <c:crosses val="autoZero"/>
        <c:crossBetween val="between"/>
      </c:valAx>
    </c:plotArea>
    <c:legend>
      <c:legendPos val="b"/>
      <c:txPr>
        <a:bodyPr/>
        <a:lstStyle/>
        <a:p>
          <a:pPr>
            <a:defRPr sz="1100" b="1"/>
          </a:pPr>
          <a:endParaRPr lang="en-US"/>
        </a:p>
      </c:txPr>
    </c:legend>
    <c:plotVisOnly val="1"/>
  </c:chart>
  <c:spPr>
    <a:ln>
      <a:noFill/>
    </a:ln>
  </c:spPr>
  <c:printSettings>
    <c:headerFooter/>
    <c:pageMargins b="0.75000000000000078" l="0.70000000000000062" r="0.70000000000000062" t="0.75000000000000078"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104774</xdr:colOff>
      <xdr:row>27</xdr:row>
      <xdr:rowOff>47625</xdr:rowOff>
    </xdr:from>
    <xdr:to>
      <xdr:col>5</xdr:col>
      <xdr:colOff>571499</xdr:colOff>
      <xdr:row>43</xdr:row>
      <xdr:rowOff>85725</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209550</xdr:colOff>
      <xdr:row>34</xdr:row>
      <xdr:rowOff>66675</xdr:rowOff>
    </xdr:from>
    <xdr:to>
      <xdr:col>5</xdr:col>
      <xdr:colOff>523875</xdr:colOff>
      <xdr:row>36</xdr:row>
      <xdr:rowOff>28575</xdr:rowOff>
    </xdr:to>
    <xdr:sp macro="" textlink="">
      <xdr:nvSpPr>
        <xdr:cNvPr id="14" name="TextBox 13"/>
        <xdr:cNvSpPr txBox="1"/>
      </xdr:nvSpPr>
      <xdr:spPr>
        <a:xfrm>
          <a:off x="5781675" y="8829675"/>
          <a:ext cx="97155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IN" sz="1400" b="1"/>
            <a:t>np̅ =5.3</a:t>
          </a:r>
        </a:p>
      </xdr:txBody>
    </xdr:sp>
    <xdr:clientData/>
  </xdr:twoCellAnchor>
  <xdr:twoCellAnchor>
    <xdr:from>
      <xdr:col>3</xdr:col>
      <xdr:colOff>704850</xdr:colOff>
      <xdr:row>29</xdr:row>
      <xdr:rowOff>95250</xdr:rowOff>
    </xdr:from>
    <xdr:to>
      <xdr:col>5</xdr:col>
      <xdr:colOff>180974</xdr:colOff>
      <xdr:row>31</xdr:row>
      <xdr:rowOff>57150</xdr:rowOff>
    </xdr:to>
    <xdr:sp macro="" textlink="">
      <xdr:nvSpPr>
        <xdr:cNvPr id="15" name="TextBox 14"/>
        <xdr:cNvSpPr txBox="1"/>
      </xdr:nvSpPr>
      <xdr:spPr>
        <a:xfrm>
          <a:off x="5391150" y="7905750"/>
          <a:ext cx="1019174"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IN" sz="1400" b="1"/>
            <a:t>UCL=12.03</a:t>
          </a:r>
        </a:p>
      </xdr:txBody>
    </xdr:sp>
    <xdr:clientData/>
  </xdr:twoCellAnchor>
  <xdr:twoCellAnchor>
    <xdr:from>
      <xdr:col>4</xdr:col>
      <xdr:colOff>123825</xdr:colOff>
      <xdr:row>38</xdr:row>
      <xdr:rowOff>95250</xdr:rowOff>
    </xdr:from>
    <xdr:to>
      <xdr:col>5</xdr:col>
      <xdr:colOff>381000</xdr:colOff>
      <xdr:row>40</xdr:row>
      <xdr:rowOff>57150</xdr:rowOff>
    </xdr:to>
    <xdr:sp macro="" textlink="">
      <xdr:nvSpPr>
        <xdr:cNvPr id="16" name="TextBox 15"/>
        <xdr:cNvSpPr txBox="1"/>
      </xdr:nvSpPr>
      <xdr:spPr>
        <a:xfrm>
          <a:off x="5695950" y="9620250"/>
          <a:ext cx="91440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IN" sz="1400" b="1"/>
            <a:t>LCL=0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36"/>
  <sheetViews>
    <sheetView tabSelected="1" workbookViewId="0">
      <selection activeCell="K1" sqref="K1"/>
    </sheetView>
  </sheetViews>
  <sheetFormatPr defaultColWidth="9.140625" defaultRowHeight="15"/>
  <cols>
    <col min="1" max="1" width="32.28515625" style="1" customWidth="1"/>
    <col min="2" max="2" width="16.7109375" style="1" customWidth="1"/>
    <col min="3" max="3" width="21.28515625" style="1" customWidth="1"/>
    <col min="4" max="4" width="13.28515625" style="1" customWidth="1"/>
    <col min="5" max="5" width="9.85546875" style="1" customWidth="1"/>
    <col min="6" max="6" width="11.42578125" style="1" customWidth="1"/>
    <col min="7" max="7" width="15.5703125" style="12" customWidth="1"/>
    <col min="8" max="8" width="9.140625" style="1"/>
    <col min="9" max="10" width="9.140625" style="12"/>
    <col min="11" max="16384" width="9.140625" style="1"/>
  </cols>
  <sheetData>
    <row r="1" spans="1:11" ht="60" customHeight="1">
      <c r="A1" s="27" t="s">
        <v>18</v>
      </c>
      <c r="B1" s="27"/>
      <c r="C1" s="27"/>
      <c r="D1" s="27"/>
      <c r="E1" s="27"/>
      <c r="F1" s="27"/>
      <c r="G1" s="27"/>
      <c r="H1" s="27"/>
    </row>
    <row r="3" spans="1:11">
      <c r="A3" s="1" t="s">
        <v>10</v>
      </c>
      <c r="B3" s="28" t="s">
        <v>11</v>
      </c>
      <c r="C3" s="29"/>
      <c r="D3" s="29"/>
      <c r="E3" s="29"/>
      <c r="F3" s="29"/>
      <c r="G3" s="29"/>
    </row>
    <row r="4" spans="1:11" ht="45">
      <c r="E4" s="10" t="s">
        <v>9</v>
      </c>
      <c r="F4" s="10" t="s">
        <v>1</v>
      </c>
      <c r="G4" s="10" t="s">
        <v>2</v>
      </c>
      <c r="H4" s="11" t="s">
        <v>15</v>
      </c>
      <c r="I4" s="11" t="s">
        <v>16</v>
      </c>
      <c r="J4" s="11" t="s">
        <v>17</v>
      </c>
    </row>
    <row r="5" spans="1:11">
      <c r="E5" s="9">
        <v>1</v>
      </c>
      <c r="F5" s="11">
        <v>200</v>
      </c>
      <c r="G5" s="9">
        <v>4</v>
      </c>
      <c r="H5" s="20">
        <f>$B$13</f>
        <v>5.25</v>
      </c>
      <c r="I5" s="20">
        <f>$B$20</f>
        <v>12.033044117503586</v>
      </c>
      <c r="J5" s="19" t="str">
        <f>$B$21</f>
        <v>0</v>
      </c>
    </row>
    <row r="6" spans="1:11">
      <c r="A6" s="3" t="s">
        <v>0</v>
      </c>
      <c r="E6" s="9">
        <v>2</v>
      </c>
      <c r="F6" s="11">
        <v>200</v>
      </c>
      <c r="G6" s="9">
        <v>8</v>
      </c>
      <c r="H6" s="20">
        <f t="shared" ref="H6:H24" si="0">$B$13</f>
        <v>5.25</v>
      </c>
      <c r="I6" s="20">
        <f t="shared" ref="I6:I24" si="1">$B$20</f>
        <v>12.033044117503586</v>
      </c>
      <c r="J6" s="19" t="str">
        <f t="shared" ref="J6:J24" si="2">$B$21</f>
        <v>0</v>
      </c>
    </row>
    <row r="7" spans="1:11">
      <c r="A7" s="1" t="s">
        <v>3</v>
      </c>
      <c r="B7" s="13">
        <f>COUNT(E5:E86)</f>
        <v>20</v>
      </c>
      <c r="E7" s="9">
        <v>3</v>
      </c>
      <c r="F7" s="11">
        <v>200</v>
      </c>
      <c r="G7" s="9">
        <v>6</v>
      </c>
      <c r="H7" s="20">
        <f t="shared" si="0"/>
        <v>5.25</v>
      </c>
      <c r="I7" s="20">
        <f t="shared" si="1"/>
        <v>12.033044117503586</v>
      </c>
      <c r="J7" s="19" t="str">
        <f t="shared" si="2"/>
        <v>0</v>
      </c>
    </row>
    <row r="8" spans="1:11">
      <c r="E8" s="9">
        <v>4</v>
      </c>
      <c r="F8" s="11">
        <v>200</v>
      </c>
      <c r="G8" s="9">
        <v>6</v>
      </c>
      <c r="H8" s="20">
        <f t="shared" si="0"/>
        <v>5.25</v>
      </c>
      <c r="I8" s="20">
        <f t="shared" si="1"/>
        <v>12.033044117503586</v>
      </c>
      <c r="J8" s="19" t="str">
        <f t="shared" si="2"/>
        <v>0</v>
      </c>
      <c r="K8" s="2"/>
    </row>
    <row r="9" spans="1:11">
      <c r="A9" s="1" t="s">
        <v>5</v>
      </c>
      <c r="B9" s="13">
        <f>SUM(F5:F26)</f>
        <v>4000</v>
      </c>
      <c r="E9" s="9">
        <v>5</v>
      </c>
      <c r="F9" s="11">
        <v>200</v>
      </c>
      <c r="G9" s="9">
        <v>4</v>
      </c>
      <c r="H9" s="20">
        <f t="shared" si="0"/>
        <v>5.25</v>
      </c>
      <c r="I9" s="20">
        <f t="shared" si="1"/>
        <v>12.033044117503586</v>
      </c>
      <c r="J9" s="19" t="str">
        <f t="shared" si="2"/>
        <v>0</v>
      </c>
      <c r="K9" s="4"/>
    </row>
    <row r="10" spans="1:11">
      <c r="E10" s="9">
        <v>6</v>
      </c>
      <c r="F10" s="11">
        <v>200</v>
      </c>
      <c r="G10" s="9">
        <v>8</v>
      </c>
      <c r="H10" s="20">
        <f t="shared" si="0"/>
        <v>5.25</v>
      </c>
      <c r="I10" s="20">
        <f t="shared" si="1"/>
        <v>12.033044117503586</v>
      </c>
      <c r="J10" s="19" t="str">
        <f t="shared" si="2"/>
        <v>0</v>
      </c>
      <c r="K10" s="5"/>
    </row>
    <row r="11" spans="1:11">
      <c r="A11" s="1" t="s">
        <v>4</v>
      </c>
      <c r="B11" s="13">
        <f>SUM(G5:G26)</f>
        <v>105</v>
      </c>
      <c r="E11" s="9">
        <v>7</v>
      </c>
      <c r="F11" s="11">
        <v>200</v>
      </c>
      <c r="G11" s="9">
        <v>2</v>
      </c>
      <c r="H11" s="20">
        <f t="shared" si="0"/>
        <v>5.25</v>
      </c>
      <c r="I11" s="20">
        <f t="shared" si="1"/>
        <v>12.033044117503586</v>
      </c>
      <c r="J11" s="19" t="str">
        <f t="shared" si="2"/>
        <v>0</v>
      </c>
      <c r="K11" s="5"/>
    </row>
    <row r="12" spans="1:11">
      <c r="E12" s="9">
        <v>8</v>
      </c>
      <c r="F12" s="11">
        <v>200</v>
      </c>
      <c r="G12" s="9">
        <v>1</v>
      </c>
      <c r="H12" s="20">
        <f t="shared" si="0"/>
        <v>5.25</v>
      </c>
      <c r="I12" s="20">
        <f t="shared" si="1"/>
        <v>12.033044117503586</v>
      </c>
      <c r="J12" s="19" t="str">
        <f t="shared" si="2"/>
        <v>0</v>
      </c>
      <c r="K12" s="5"/>
    </row>
    <row r="13" spans="1:11">
      <c r="A13" s="1" t="s">
        <v>12</v>
      </c>
      <c r="B13" s="21">
        <f>B11/B7</f>
        <v>5.25</v>
      </c>
      <c r="E13" s="9">
        <v>9</v>
      </c>
      <c r="F13" s="11">
        <v>200</v>
      </c>
      <c r="G13" s="9">
        <v>9</v>
      </c>
      <c r="H13" s="20">
        <f t="shared" si="0"/>
        <v>5.25</v>
      </c>
      <c r="I13" s="20">
        <f t="shared" si="1"/>
        <v>12.033044117503586</v>
      </c>
      <c r="J13" s="19" t="str">
        <f t="shared" si="2"/>
        <v>0</v>
      </c>
      <c r="K13" s="5"/>
    </row>
    <row r="14" spans="1:11">
      <c r="E14" s="9">
        <v>10</v>
      </c>
      <c r="F14" s="11">
        <v>200</v>
      </c>
      <c r="G14" s="9">
        <v>6</v>
      </c>
      <c r="H14" s="20">
        <f t="shared" si="0"/>
        <v>5.25</v>
      </c>
      <c r="I14" s="20">
        <f t="shared" si="1"/>
        <v>12.033044117503586</v>
      </c>
      <c r="J14" s="19" t="str">
        <f t="shared" si="2"/>
        <v>0</v>
      </c>
      <c r="K14" s="5"/>
    </row>
    <row r="15" spans="1:11">
      <c r="A15" s="1" t="s">
        <v>6</v>
      </c>
      <c r="B15" s="26">
        <f>B11/B9</f>
        <v>2.6249999999999999E-2</v>
      </c>
      <c r="E15" s="9">
        <v>11</v>
      </c>
      <c r="F15" s="11">
        <v>200</v>
      </c>
      <c r="G15" s="9">
        <v>8</v>
      </c>
      <c r="H15" s="20">
        <f t="shared" si="0"/>
        <v>5.25</v>
      </c>
      <c r="I15" s="20">
        <f t="shared" si="1"/>
        <v>12.033044117503586</v>
      </c>
      <c r="J15" s="19" t="str">
        <f t="shared" si="2"/>
        <v>0</v>
      </c>
      <c r="K15" s="5"/>
    </row>
    <row r="16" spans="1:11">
      <c r="A16" s="1" t="s">
        <v>8</v>
      </c>
      <c r="B16" s="26">
        <f>1-B15</f>
        <v>0.97375</v>
      </c>
      <c r="E16" s="9">
        <v>12</v>
      </c>
      <c r="F16" s="11">
        <v>200</v>
      </c>
      <c r="G16" s="9">
        <v>1</v>
      </c>
      <c r="H16" s="20">
        <f t="shared" si="0"/>
        <v>5.25</v>
      </c>
      <c r="I16" s="20">
        <f t="shared" si="1"/>
        <v>12.033044117503586</v>
      </c>
      <c r="J16" s="19" t="str">
        <f t="shared" si="2"/>
        <v>0</v>
      </c>
      <c r="K16" s="5"/>
    </row>
    <row r="17" spans="1:11">
      <c r="E17" s="9">
        <v>13</v>
      </c>
      <c r="F17" s="11">
        <v>200</v>
      </c>
      <c r="G17" s="9">
        <v>2</v>
      </c>
      <c r="H17" s="20">
        <f t="shared" si="0"/>
        <v>5.25</v>
      </c>
      <c r="I17" s="20">
        <f t="shared" si="1"/>
        <v>12.033044117503586</v>
      </c>
      <c r="J17" s="19" t="str">
        <f t="shared" si="2"/>
        <v>0</v>
      </c>
      <c r="K17" s="5"/>
    </row>
    <row r="18" spans="1:11">
      <c r="A18" s="3" t="s">
        <v>7</v>
      </c>
      <c r="E18" s="9">
        <v>14</v>
      </c>
      <c r="F18" s="11">
        <v>200</v>
      </c>
      <c r="G18" s="12">
        <v>9</v>
      </c>
      <c r="H18" s="20">
        <f t="shared" si="0"/>
        <v>5.25</v>
      </c>
      <c r="I18" s="20">
        <f t="shared" si="1"/>
        <v>12.033044117503586</v>
      </c>
      <c r="J18" s="19" t="str">
        <f t="shared" si="2"/>
        <v>0</v>
      </c>
    </row>
    <row r="19" spans="1:11" s="3" customFormat="1">
      <c r="A19" s="1"/>
      <c r="B19" s="1"/>
      <c r="C19" s="1"/>
      <c r="E19" s="9">
        <v>15</v>
      </c>
      <c r="F19" s="11">
        <v>200</v>
      </c>
      <c r="G19" s="9">
        <v>4</v>
      </c>
      <c r="H19" s="20">
        <f t="shared" si="0"/>
        <v>5.25</v>
      </c>
      <c r="I19" s="20">
        <f t="shared" si="1"/>
        <v>12.033044117503586</v>
      </c>
      <c r="J19" s="19" t="str">
        <f t="shared" si="2"/>
        <v>0</v>
      </c>
    </row>
    <row r="20" spans="1:11">
      <c r="A20" s="1" t="s">
        <v>13</v>
      </c>
      <c r="B20" s="18">
        <f>B13+3*SQRT((B13*B16))</f>
        <v>12.033044117503586</v>
      </c>
      <c r="E20" s="9">
        <v>16</v>
      </c>
      <c r="F20" s="11">
        <v>200</v>
      </c>
      <c r="G20" s="9">
        <v>3</v>
      </c>
      <c r="H20" s="20">
        <f t="shared" si="0"/>
        <v>5.25</v>
      </c>
      <c r="I20" s="20">
        <f t="shared" si="1"/>
        <v>12.033044117503586</v>
      </c>
      <c r="J20" s="19" t="str">
        <f t="shared" si="2"/>
        <v>0</v>
      </c>
    </row>
    <row r="21" spans="1:11">
      <c r="A21" s="1" t="s">
        <v>14</v>
      </c>
      <c r="B21" s="17" t="str">
        <f>IF((B13-3*SQRT((B13*B16)))&lt;0,"0",B13-3*(SQRT((B13*B16))))</f>
        <v>0</v>
      </c>
      <c r="C21" s="16"/>
      <c r="E21" s="9">
        <v>17</v>
      </c>
      <c r="F21" s="11">
        <v>200</v>
      </c>
      <c r="G21" s="9">
        <v>9</v>
      </c>
      <c r="H21" s="20">
        <f t="shared" si="0"/>
        <v>5.25</v>
      </c>
      <c r="I21" s="20">
        <f t="shared" si="1"/>
        <v>12.033044117503586</v>
      </c>
      <c r="J21" s="19" t="str">
        <f t="shared" si="2"/>
        <v>0</v>
      </c>
    </row>
    <row r="22" spans="1:11">
      <c r="E22" s="9">
        <v>18</v>
      </c>
      <c r="F22" s="11">
        <v>200</v>
      </c>
      <c r="G22" s="9">
        <v>6</v>
      </c>
      <c r="H22" s="20">
        <f t="shared" si="0"/>
        <v>5.25</v>
      </c>
      <c r="I22" s="20">
        <f t="shared" si="1"/>
        <v>12.033044117503586</v>
      </c>
      <c r="J22" s="19" t="str">
        <f t="shared" si="2"/>
        <v>0</v>
      </c>
    </row>
    <row r="23" spans="1:11">
      <c r="E23" s="9">
        <v>19</v>
      </c>
      <c r="F23" s="11">
        <v>200</v>
      </c>
      <c r="G23" s="9">
        <v>2</v>
      </c>
      <c r="H23" s="20">
        <f t="shared" si="0"/>
        <v>5.25</v>
      </c>
      <c r="I23" s="20">
        <f t="shared" si="1"/>
        <v>12.033044117503586</v>
      </c>
      <c r="J23" s="19" t="str">
        <f t="shared" si="2"/>
        <v>0</v>
      </c>
    </row>
    <row r="24" spans="1:11">
      <c r="A24" s="14"/>
      <c r="B24" s="14"/>
      <c r="E24" s="9">
        <v>20</v>
      </c>
      <c r="F24" s="11">
        <v>200</v>
      </c>
      <c r="G24" s="9">
        <v>7</v>
      </c>
      <c r="H24" s="20">
        <f t="shared" si="0"/>
        <v>5.25</v>
      </c>
      <c r="I24" s="20">
        <f t="shared" si="1"/>
        <v>12.033044117503586</v>
      </c>
      <c r="J24" s="19" t="str">
        <f t="shared" si="2"/>
        <v>0</v>
      </c>
    </row>
    <row r="25" spans="1:11" s="3" customFormat="1">
      <c r="A25" s="2"/>
      <c r="B25" s="15"/>
      <c r="C25" s="1"/>
      <c r="E25" s="22"/>
      <c r="F25" s="23"/>
      <c r="G25" s="22"/>
      <c r="H25" s="24"/>
      <c r="I25" s="24"/>
      <c r="J25" s="25"/>
    </row>
    <row r="26" spans="1:11">
      <c r="A26" s="2"/>
      <c r="B26" s="2"/>
      <c r="E26" s="22"/>
      <c r="F26" s="23"/>
      <c r="G26" s="22"/>
      <c r="H26" s="24"/>
      <c r="I26" s="24"/>
      <c r="J26" s="25"/>
    </row>
    <row r="28" spans="1:11">
      <c r="A28" s="3"/>
    </row>
    <row r="29" spans="1:11">
      <c r="A29" s="6"/>
    </row>
    <row r="31" spans="1:11">
      <c r="B31" s="3"/>
    </row>
    <row r="33" spans="2:3">
      <c r="B33" s="7"/>
    </row>
    <row r="34" spans="2:3">
      <c r="C34" s="3"/>
    </row>
    <row r="36" spans="2:3">
      <c r="C36" s="8"/>
    </row>
  </sheetData>
  <mergeCells count="2">
    <mergeCell ref="A1:H1"/>
    <mergeCell ref="B3:G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Ted Hessing</dc:creator>
  <cp:lastModifiedBy>Ramana</cp:lastModifiedBy>
  <dcterms:created xsi:type="dcterms:W3CDTF">2020-12-08T13:38:09Z</dcterms:created>
  <dcterms:modified xsi:type="dcterms:W3CDTF">2021-02-13T02:57:56Z</dcterms:modified>
</cp:coreProperties>
</file>